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rt-I &amp; II" sheetId="1" r:id="rId1"/>
    <sheet name="Assets &amp; Liabilities" sheetId="2" r:id="rId2"/>
  </sheets>
  <definedNames>
    <definedName name="_xlnm.Print_Area" localSheetId="1">'Assets &amp; Liabilities'!$A$1:$H$75</definedName>
    <definedName name="_xlnm.Print_Area" localSheetId="0">'Part-I &amp; II'!$A$43:$I$68</definedName>
  </definedNames>
  <calcPr fullCalcOnLoad="1"/>
</workbook>
</file>

<file path=xl/sharedStrings.xml><?xml version="1.0" encoding="utf-8"?>
<sst xmlns="http://schemas.openxmlformats.org/spreadsheetml/2006/main" count="169" uniqueCount="137">
  <si>
    <t xml:space="preserve">Total Income from operations (net)                             </t>
  </si>
  <si>
    <t>(b)  Other Operating Income</t>
  </si>
  <si>
    <t>(a)  Cost of materials consumed</t>
  </si>
  <si>
    <t>(b)  Purchases of stock-in-trade</t>
  </si>
  <si>
    <t>(d)  Employee benefits expense</t>
  </si>
  <si>
    <t>(e)  Depreciation and amortisation expense</t>
  </si>
  <si>
    <t>Total expenses</t>
  </si>
  <si>
    <t>Profit / (Loss) from operations before other income, finance costs and exceptional items (1-2)</t>
  </si>
  <si>
    <t>Other Income</t>
  </si>
  <si>
    <t>Finance Costs</t>
  </si>
  <si>
    <t>Exceptional Items</t>
  </si>
  <si>
    <t>Tax Expense</t>
  </si>
  <si>
    <t>Reserve excluding Revaluation Reserves as per balance sheet of previous accounting year</t>
  </si>
  <si>
    <t>(87.53)</t>
  </si>
  <si>
    <t>Profit / (Loss) from ordinary activities after finance costs but before exceptional items (5 +/- 6)</t>
  </si>
  <si>
    <t>Net Profit / (Loss) for the period (11 +/- 12)</t>
  </si>
  <si>
    <t xml:space="preserve">Share of profit / (loss) of associates* </t>
  </si>
  <si>
    <t>Minority Interest *</t>
  </si>
  <si>
    <t>Profit / (Loss) from ordinary activities before finance costs and exceptional items (3 +/- 4)</t>
  </si>
  <si>
    <t>Paid-up equity share capital                                             (Face Value of Rs.10/- each)</t>
  </si>
  <si>
    <t>Public Shareholding</t>
  </si>
  <si>
    <t>a) Number of shares</t>
  </si>
  <si>
    <t>b) Percentage of shareholding</t>
  </si>
  <si>
    <t>Promotors and promotor group Shareholding**</t>
  </si>
  <si>
    <t>a) Pledged / Encumbered</t>
  </si>
  <si>
    <t xml:space="preserve">b) Non Encumbered </t>
  </si>
  <si>
    <t>No of Shares</t>
  </si>
  <si>
    <t>A</t>
  </si>
  <si>
    <t>PARTICULARS OF SHARE HOLDING</t>
  </si>
  <si>
    <t xml:space="preserve">    Number of Shares</t>
  </si>
  <si>
    <t>Percentage of shares (as a % of the total share capital of the Company)</t>
  </si>
  <si>
    <t>Percentage of shares (as a % of the total shareholding of the Promoter and Promoter Group)</t>
  </si>
  <si>
    <t>B</t>
  </si>
  <si>
    <t>EQUITY AND LIABILITIES</t>
  </si>
  <si>
    <t xml:space="preserve"> Share Holders' funds</t>
  </si>
  <si>
    <t xml:space="preserve">      (a) Share Capital</t>
  </si>
  <si>
    <t xml:space="preserve">      (b) Reserves and surplus</t>
  </si>
  <si>
    <t xml:space="preserve">      (c) Money received against share warrants</t>
  </si>
  <si>
    <t xml:space="preserve">                          Sub-total-Shareholders' funds</t>
  </si>
  <si>
    <t xml:space="preserve"> Share application money pending allotment</t>
  </si>
  <si>
    <t xml:space="preserve"> Minority interest*</t>
  </si>
  <si>
    <t xml:space="preserve"> Non-current liabilities</t>
  </si>
  <si>
    <t xml:space="preserve"> </t>
  </si>
  <si>
    <t xml:space="preserve">      (a) Long-term borrowings</t>
  </si>
  <si>
    <t xml:space="preserve">      (b) Deferred tax liabilities (net)</t>
  </si>
  <si>
    <t xml:space="preserve">      (c) Other long-term liabilities</t>
  </si>
  <si>
    <t xml:space="preserve">      (d) Long-term provisions</t>
  </si>
  <si>
    <t xml:space="preserve"> Current liabilities</t>
  </si>
  <si>
    <t xml:space="preserve">      (a) Short-term borrowings</t>
  </si>
  <si>
    <t xml:space="preserve">      (b) Trade payables</t>
  </si>
  <si>
    <t xml:space="preserve">      (c) Other current liabilities</t>
  </si>
  <si>
    <t xml:space="preserve">      (d) Short-term provisions</t>
  </si>
  <si>
    <t xml:space="preserve">                             Sub-total - Current liabilities</t>
  </si>
  <si>
    <t xml:space="preserve">                     TOTAL - EQUITY AND LIABILITIES</t>
  </si>
  <si>
    <t>ASSETS</t>
  </si>
  <si>
    <t xml:space="preserve"> Non-current assets</t>
  </si>
  <si>
    <t xml:space="preserve">      (a)  Fixed assets</t>
  </si>
  <si>
    <t xml:space="preserve">      (b)  Goodwill on consolidation*</t>
  </si>
  <si>
    <t xml:space="preserve">      (c)  Non-current investments</t>
  </si>
  <si>
    <t xml:space="preserve">      (d)  Deffered tax assets (net)</t>
  </si>
  <si>
    <t xml:space="preserve">      (e)  Long-term loans and advances</t>
  </si>
  <si>
    <t xml:space="preserve">      (f)  Other non-current assets</t>
  </si>
  <si>
    <t xml:space="preserve">                        Sub - total - Non-curent assets</t>
  </si>
  <si>
    <t xml:space="preserve"> Current assets</t>
  </si>
  <si>
    <t xml:space="preserve">      (a) Current investments</t>
  </si>
  <si>
    <t xml:space="preserve">      (b) Inventories</t>
  </si>
  <si>
    <t xml:space="preserve">      (c) Trade receivables</t>
  </si>
  <si>
    <t xml:space="preserve">      (d) Cash and cash equivalents</t>
  </si>
  <si>
    <t xml:space="preserve">      (e) Short-term loans and advances</t>
  </si>
  <si>
    <t xml:space="preserve">      (f)  Other current assets</t>
  </si>
  <si>
    <t xml:space="preserve">                           Sub-total - Current assets</t>
  </si>
  <si>
    <t xml:space="preserve">                                           TOTAL - ASSETS</t>
  </si>
  <si>
    <t xml:space="preserve">            Sub-total - Non-current liabilities</t>
  </si>
  <si>
    <t>NOTES :-</t>
  </si>
  <si>
    <t>Expenses</t>
  </si>
  <si>
    <r>
      <t>Income from operations</t>
    </r>
  </si>
  <si>
    <t>Net Profit / (Loss) from ordinary activities after tax                                           (9 +/- 10)</t>
  </si>
  <si>
    <t>Profit / (Loss) from ordinary activities before tax                       (7 +/- 8)</t>
  </si>
  <si>
    <r>
      <t xml:space="preserve">                                                                                                                                             (</t>
    </r>
    <r>
      <rPr>
        <b/>
        <sz val="10"/>
        <color indexed="8"/>
        <rFont val="Arial"/>
        <family val="2"/>
      </rPr>
      <t>Rs. in Lakhs)</t>
    </r>
  </si>
  <si>
    <t xml:space="preserve">PART I                                                                                                                            </t>
  </si>
  <si>
    <t>Particulars</t>
  </si>
  <si>
    <t>(f)   Other expenses                                                                       (Any item exceeding 10% of the total expenses relating to continuing operations to be shown separately)</t>
  </si>
  <si>
    <t>(a)   Net sales / Income from operations                                               ( Net of excise duty )</t>
  </si>
  <si>
    <t>NIL</t>
  </si>
  <si>
    <t>SEGMENT WISE REPORTING AS APPLICABLE HAS BEEN SHOWN BELOW:-</t>
  </si>
  <si>
    <t>Segment Revenue</t>
  </si>
  <si>
    <t xml:space="preserve">- Pesticides Manufacturing </t>
  </si>
  <si>
    <t>- Real Estate</t>
  </si>
  <si>
    <t xml:space="preserve">- Real Estate </t>
  </si>
  <si>
    <t>Capital Employed</t>
  </si>
  <si>
    <t>For and on behalf of the Board</t>
  </si>
  <si>
    <r>
      <t xml:space="preserve">Segment Results </t>
    </r>
    <r>
      <rPr>
        <u val="single"/>
        <sz val="11"/>
        <rFont val="Arial"/>
        <family val="2"/>
      </rPr>
      <t>(Profit after Tax and Interest)</t>
    </r>
  </si>
  <si>
    <t>PART  I I</t>
  </si>
  <si>
    <t>Quarter Ended</t>
  </si>
  <si>
    <t xml:space="preserve">Net Profit / (Loss) after taxes, minority interest and share of profit / (loss) of associates (13 +/- 14 +/- 15) </t>
  </si>
  <si>
    <t>(c)  Changes in inventories of finished goods,                                      work-in-progress and stock-in-trade</t>
  </si>
  <si>
    <t>Earnings per share (before &amp; after ) extraordinary items) (of Rs.10/- each) (not annualised) Basic &amp; Diluted Rs.</t>
  </si>
  <si>
    <t>Percentage of shares (as a % of the total shareholding of Promotors and promotor group Shareholding)</t>
  </si>
  <si>
    <t>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</si>
  <si>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</si>
  <si>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</si>
  <si>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</si>
  <si>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</si>
  <si>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>Total</t>
  </si>
  <si>
    <r>
      <t xml:space="preserve">Segment Results </t>
    </r>
    <r>
      <rPr>
        <u val="single"/>
        <sz val="11"/>
        <rFont val="Arial"/>
        <family val="2"/>
      </rPr>
      <t>(Profit before Tax and Interest)</t>
    </r>
  </si>
  <si>
    <t>31-03-2012 Audited</t>
  </si>
  <si>
    <t xml:space="preserve">                                                         PHYTO CHEM (INDIA) LIMITED</t>
  </si>
  <si>
    <t>Half  Year Ended</t>
  </si>
  <si>
    <t>30-09-2012 Unaudited</t>
  </si>
  <si>
    <t>30-09-2011 Unaudited</t>
  </si>
  <si>
    <t>30-06-2012 Unaudited</t>
  </si>
  <si>
    <t>Quarter Ended                       30-09-2012 Unaudited</t>
  </si>
  <si>
    <t>The figures of  the previous quarter / period / year are regrouped / rearranged wherever necessary as per the revised format.</t>
  </si>
  <si>
    <t>(41.36)</t>
  </si>
  <si>
    <t>Nil</t>
  </si>
  <si>
    <t>(76.85)</t>
  </si>
  <si>
    <t>(6.24)</t>
  </si>
  <si>
    <t xml:space="preserve"> Place : Hyderabad</t>
  </si>
  <si>
    <t>(Y.Nayudamma)</t>
  </si>
  <si>
    <t>Managing Director</t>
  </si>
  <si>
    <t>As at 30th September, 2012 the Company  has  deployed Rs.100.07 Lacs in Real Estate activity and the rest of amount is deployed in Pesticides only.</t>
  </si>
  <si>
    <t>(Rs.in Lakhs)</t>
  </si>
  <si>
    <t>The above Unaudited Results reviewed in the Audit Committee were approved and taken on record by the Board of Directors at their Meeting held on 10th November, 2012.</t>
  </si>
  <si>
    <t xml:space="preserve"> Date  : 10-11-2012</t>
  </si>
  <si>
    <t>Year Ended</t>
  </si>
  <si>
    <t>(168.83)</t>
  </si>
  <si>
    <t>(127.47)</t>
  </si>
  <si>
    <t xml:space="preserve">                                                                                  REGD.OFF :SERVEY NO.628, TEMPLE STREET, BONTHAPALLY,</t>
  </si>
  <si>
    <t xml:space="preserve">                                                                                  JINNARAM MANDAL, MEDAK DISTRICT, ANDHRA PRADESH</t>
  </si>
  <si>
    <t xml:space="preserve">                                                                                       CORPORATE OFFICE :8-3-229/23, FIRST FLOOR, THAHER VILLE,</t>
  </si>
  <si>
    <t xml:space="preserve">                                                                                       YOUSUFGUDA CHECK POST, HYDERABAD - 500 045, A.P.</t>
  </si>
  <si>
    <t>Statement of Unaudited Results for the Quarter and Half Year Ended 30-09-2012</t>
  </si>
  <si>
    <t>(0.35)</t>
  </si>
  <si>
    <t>Extraordinary items (net of tax expense Rs.  Lakhs)</t>
  </si>
  <si>
    <t>Statement of Assets and Liabilities as at 30-09-2012</t>
  </si>
  <si>
    <t>As at                                    30-09-2012 Unaudited</t>
  </si>
  <si>
    <t>As at                                    31-03-2012 Audited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</si>
</sst>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00"/>
    <numFmt numFmtId="176" formatCode="0.00_);\(0.00\)"/>
    <numFmt numFmtId="177" formatCode="_(* #,##0.0_);_(* \(#,##0.0\);_(* &quot;-&quot;??_);_(@_)"/>
    <numFmt numFmtId="178" formatCode="_(* #,##0_);_(* \(#,##0\);_(* &quot;-&quot;??_);_(@_)"/>
    <numFmt numFmtId="179" formatCode="0.00_)"/>
  </numFmts>
  <fonts count="56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name val="Verdana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.5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 vertical="top" wrapText="1"/>
    </xf>
    <xf numFmtId="0" fontId="4" fillId="0" borderId="0" xfId="58" applyFont="1" applyBorder="1">
      <alignment/>
      <protection/>
    </xf>
    <xf numFmtId="0" fontId="4" fillId="0" borderId="0" xfId="58" applyFont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 quotePrefix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 quotePrefix="1">
      <alignment horizontal="right" vertical="center" wrapText="1"/>
    </xf>
    <xf numFmtId="0" fontId="10" fillId="0" borderId="10" xfId="0" applyFont="1" applyFill="1" applyBorder="1" applyAlignment="1" quotePrefix="1">
      <alignment horizontal="right" vertical="center" wrapText="1"/>
    </xf>
    <xf numFmtId="2" fontId="10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2" xfId="0" applyFont="1" applyBorder="1" applyAlignment="1" quotePrefix="1">
      <alignment vertical="center"/>
    </xf>
    <xf numFmtId="2" fontId="10" fillId="0" borderId="10" xfId="0" applyNumberFormat="1" applyFont="1" applyBorder="1" applyAlignment="1" quotePrefix="1">
      <alignment horizontal="right" vertical="center"/>
    </xf>
    <xf numFmtId="2" fontId="10" fillId="0" borderId="12" xfId="0" applyNumberFormat="1" applyFont="1" applyBorder="1" applyAlignment="1" quotePrefix="1">
      <alignment horizontal="right" vertical="center"/>
    </xf>
    <xf numFmtId="0" fontId="10" fillId="0" borderId="12" xfId="0" applyFont="1" applyFill="1" applyBorder="1" applyAlignment="1" quotePrefix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2" fontId="10" fillId="0" borderId="10" xfId="0" applyNumberFormat="1" applyFont="1" applyBorder="1" applyAlignment="1" quotePrefix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>
      <alignment/>
      <protection/>
    </xf>
    <xf numFmtId="0" fontId="10" fillId="0" borderId="10" xfId="58" applyFont="1" applyBorder="1">
      <alignment/>
      <protection/>
    </xf>
    <xf numFmtId="2" fontId="10" fillId="0" borderId="10" xfId="58" applyNumberFormat="1" applyFont="1" applyBorder="1">
      <alignment/>
      <protection/>
    </xf>
    <xf numFmtId="0" fontId="7" fillId="0" borderId="10" xfId="58" applyFont="1" applyBorder="1" applyAlignment="1">
      <alignment horizontal="left"/>
      <protection/>
    </xf>
    <xf numFmtId="0" fontId="0" fillId="33" borderId="11" xfId="0" applyFill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20" fillId="33" borderId="15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10" fillId="0" borderId="12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Border="1" applyAlignment="1" quotePrefix="1">
      <alignment horizontal="right" vertical="center"/>
    </xf>
    <xf numFmtId="0" fontId="22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2" fontId="7" fillId="0" borderId="10" xfId="58" applyNumberFormat="1" applyFont="1" applyBorder="1">
      <alignment/>
      <protection/>
    </xf>
    <xf numFmtId="0" fontId="10" fillId="0" borderId="12" xfId="58" applyFont="1" applyBorder="1">
      <alignment/>
      <protection/>
    </xf>
    <xf numFmtId="0" fontId="7" fillId="0" borderId="12" xfId="58" applyFont="1" applyBorder="1">
      <alignment/>
      <protection/>
    </xf>
    <xf numFmtId="2" fontId="7" fillId="0" borderId="12" xfId="58" applyNumberFormat="1" applyFont="1" applyBorder="1">
      <alignment/>
      <protection/>
    </xf>
    <xf numFmtId="0" fontId="7" fillId="0" borderId="0" xfId="0" applyFont="1" applyBorder="1" applyAlignment="1" quotePrefix="1">
      <alignment vertical="top" wrapText="1"/>
    </xf>
    <xf numFmtId="0" fontId="20" fillId="33" borderId="2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10" fillId="0" borderId="23" xfId="0" applyFont="1" applyFill="1" applyBorder="1" applyAlignment="1" quotePrefix="1">
      <alignment horizontal="left" vertical="center" wrapText="1"/>
    </xf>
    <xf numFmtId="0" fontId="10" fillId="0" borderId="24" xfId="0" applyFont="1" applyFill="1" applyBorder="1" applyAlignment="1" quotePrefix="1">
      <alignment horizontal="left" vertical="center" wrapText="1"/>
    </xf>
    <xf numFmtId="0" fontId="0" fillId="0" borderId="21" xfId="0" applyBorder="1" applyAlignment="1">
      <alignment vertical="top" wrapText="1"/>
    </xf>
    <xf numFmtId="0" fontId="10" fillId="0" borderId="25" xfId="0" applyFont="1" applyFill="1" applyBorder="1" applyAlignment="1" quotePrefix="1">
      <alignment horizontal="left" vertical="center" wrapText="1"/>
    </xf>
    <xf numFmtId="0" fontId="10" fillId="0" borderId="26" xfId="0" applyFont="1" applyFill="1" applyBorder="1" applyAlignment="1" quotePrefix="1">
      <alignment horizontal="left" vertical="center" wrapText="1"/>
    </xf>
    <xf numFmtId="0" fontId="0" fillId="0" borderId="27" xfId="0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top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 quotePrefix="1">
      <alignment horizontal="left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 quotePrefix="1">
      <alignment horizontal="left" vertical="center" wrapText="1"/>
    </xf>
    <xf numFmtId="0" fontId="10" fillId="0" borderId="27" xfId="0" applyFont="1" applyFill="1" applyBorder="1" applyAlignment="1" quotePrefix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right"/>
      <protection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8" applyFont="1" applyBorder="1" applyAlignment="1">
      <alignment horizontal="center"/>
      <protection/>
    </xf>
    <xf numFmtId="0" fontId="7" fillId="0" borderId="0" xfId="0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EBI CLAUSE 4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1</xdr:row>
      <xdr:rowOff>142875</xdr:rowOff>
    </xdr:from>
    <xdr:to>
      <xdr:col>2</xdr:col>
      <xdr:colOff>2076450</xdr:colOff>
      <xdr:row>6</xdr:row>
      <xdr:rowOff>142875</xdr:rowOff>
    </xdr:to>
    <xdr:pic>
      <xdr:nvPicPr>
        <xdr:cNvPr id="1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04800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8"/>
  <sheetViews>
    <sheetView tabSelected="1" zoomScale="90" zoomScaleNormal="90" zoomScalePageLayoutView="0" workbookViewId="0" topLeftCell="A50">
      <selection activeCell="A43" sqref="A43:I68"/>
    </sheetView>
  </sheetViews>
  <sheetFormatPr defaultColWidth="9.33203125" defaultRowHeight="12.75"/>
  <cols>
    <col min="1" max="1" width="2.83203125" style="0" customWidth="1"/>
    <col min="2" max="2" width="5.66015625" style="0" customWidth="1"/>
    <col min="3" max="3" width="58" style="0" customWidth="1"/>
    <col min="4" max="4" width="14.66015625" style="0" customWidth="1"/>
    <col min="5" max="5" width="15.16015625" style="0" customWidth="1"/>
    <col min="6" max="6" width="15.33203125" style="0" customWidth="1"/>
    <col min="7" max="7" width="15" style="0" customWidth="1"/>
    <col min="8" max="8" width="15.5" style="0" customWidth="1"/>
    <col min="9" max="9" width="16.5" style="0" customWidth="1"/>
    <col min="10" max="10" width="9" style="0" customWidth="1"/>
    <col min="11" max="11" width="13" style="0" bestFit="1" customWidth="1"/>
  </cols>
  <sheetData>
    <row r="2" spans="2:9" ht="12.75">
      <c r="B2" s="96"/>
      <c r="C2" s="97"/>
      <c r="D2" s="97"/>
      <c r="E2" s="97"/>
      <c r="F2" s="97"/>
      <c r="G2" s="97"/>
      <c r="H2" s="97"/>
      <c r="I2" s="61"/>
    </row>
    <row r="3" spans="2:9" ht="18" customHeight="1">
      <c r="B3" s="98" t="s">
        <v>106</v>
      </c>
      <c r="C3" s="99"/>
      <c r="D3" s="99"/>
      <c r="E3" s="99"/>
      <c r="F3" s="99"/>
      <c r="G3" s="99"/>
      <c r="H3" s="99"/>
      <c r="I3" s="55"/>
    </row>
    <row r="4" spans="2:9" ht="12.75" customHeight="1">
      <c r="B4" s="100" t="s">
        <v>127</v>
      </c>
      <c r="C4" s="101"/>
      <c r="D4" s="101"/>
      <c r="E4" s="101"/>
      <c r="F4" s="101"/>
      <c r="G4" s="101"/>
      <c r="H4" s="101"/>
      <c r="I4" s="55"/>
    </row>
    <row r="5" spans="2:9" ht="12.75" customHeight="1">
      <c r="B5" s="100" t="s">
        <v>128</v>
      </c>
      <c r="C5" s="101"/>
      <c r="D5" s="101"/>
      <c r="E5" s="101"/>
      <c r="F5" s="101"/>
      <c r="G5" s="101"/>
      <c r="H5" s="101"/>
      <c r="I5" s="55"/>
    </row>
    <row r="6" spans="2:9" ht="12.75" customHeight="1">
      <c r="B6" s="114" t="s">
        <v>129</v>
      </c>
      <c r="C6" s="115"/>
      <c r="D6" s="115"/>
      <c r="E6" s="115"/>
      <c r="F6" s="115"/>
      <c r="G6" s="115"/>
      <c r="H6" s="115"/>
      <c r="I6" s="55"/>
    </row>
    <row r="7" spans="2:9" ht="12.75" customHeight="1">
      <c r="B7" s="114" t="s">
        <v>130</v>
      </c>
      <c r="C7" s="115"/>
      <c r="D7" s="115"/>
      <c r="E7" s="115"/>
      <c r="F7" s="115"/>
      <c r="G7" s="115"/>
      <c r="H7" s="115"/>
      <c r="I7" s="55"/>
    </row>
    <row r="8" spans="2:9" ht="18" customHeight="1">
      <c r="B8" s="130" t="s">
        <v>79</v>
      </c>
      <c r="C8" s="131"/>
      <c r="D8" s="131"/>
      <c r="E8" s="131"/>
      <c r="F8" s="131"/>
      <c r="G8" s="131"/>
      <c r="H8" s="131"/>
      <c r="I8" s="55"/>
    </row>
    <row r="9" spans="2:9" ht="18" customHeight="1">
      <c r="B9" s="91" t="s">
        <v>131</v>
      </c>
      <c r="C9" s="92"/>
      <c r="D9" s="92"/>
      <c r="E9" s="92"/>
      <c r="F9" s="92"/>
      <c r="G9" s="92"/>
      <c r="H9" s="92"/>
      <c r="I9" s="93"/>
    </row>
    <row r="10" spans="2:9" ht="11.25" customHeight="1">
      <c r="B10" s="132" t="s">
        <v>78</v>
      </c>
      <c r="C10" s="133"/>
      <c r="D10" s="133"/>
      <c r="E10" s="133"/>
      <c r="F10" s="133"/>
      <c r="G10" s="133"/>
      <c r="H10" s="133"/>
      <c r="I10" s="134"/>
    </row>
    <row r="11" spans="2:10" ht="19.5" customHeight="1">
      <c r="B11" s="105"/>
      <c r="C11" s="106"/>
      <c r="D11" s="102" t="s">
        <v>93</v>
      </c>
      <c r="E11" s="103"/>
      <c r="F11" s="104"/>
      <c r="G11" s="102" t="s">
        <v>107</v>
      </c>
      <c r="H11" s="103"/>
      <c r="I11" s="49" t="s">
        <v>124</v>
      </c>
      <c r="J11" s="50"/>
    </row>
    <row r="12" spans="2:9" ht="30" customHeight="1">
      <c r="B12" s="109" t="s">
        <v>80</v>
      </c>
      <c r="C12" s="110"/>
      <c r="D12" s="14" t="s">
        <v>108</v>
      </c>
      <c r="E12" s="14" t="s">
        <v>110</v>
      </c>
      <c r="F12" s="14" t="s">
        <v>109</v>
      </c>
      <c r="G12" s="14" t="s">
        <v>108</v>
      </c>
      <c r="H12" s="14" t="s">
        <v>109</v>
      </c>
      <c r="I12" s="62" t="s">
        <v>105</v>
      </c>
    </row>
    <row r="13" spans="2:9" ht="18" customHeight="1">
      <c r="B13" s="14">
        <v>1</v>
      </c>
      <c r="C13" s="76" t="s">
        <v>75</v>
      </c>
      <c r="D13" s="77"/>
      <c r="E13" s="77"/>
      <c r="F13" s="77"/>
      <c r="G13" s="77"/>
      <c r="H13" s="77"/>
      <c r="I13" s="78"/>
    </row>
    <row r="14" spans="2:9" ht="30" customHeight="1">
      <c r="B14" s="15"/>
      <c r="C14" s="7" t="s">
        <v>82</v>
      </c>
      <c r="D14" s="18">
        <f>G14-E14</f>
        <v>1520.92</v>
      </c>
      <c r="E14" s="18">
        <v>560.19</v>
      </c>
      <c r="F14" s="11">
        <v>1169.23</v>
      </c>
      <c r="G14" s="11">
        <v>2081.11</v>
      </c>
      <c r="H14" s="18">
        <v>1393.79</v>
      </c>
      <c r="I14" s="11">
        <v>2693.04</v>
      </c>
    </row>
    <row r="15" spans="2:9" ht="18" customHeight="1">
      <c r="B15" s="15"/>
      <c r="C15" s="7" t="s">
        <v>1</v>
      </c>
      <c r="D15" s="18">
        <f>G15-E15</f>
        <v>4.3</v>
      </c>
      <c r="E15" s="18">
        <v>1.13</v>
      </c>
      <c r="F15" s="11">
        <v>0.22</v>
      </c>
      <c r="G15" s="18">
        <v>5.43</v>
      </c>
      <c r="H15" s="18">
        <v>0.61</v>
      </c>
      <c r="I15" s="18">
        <f>32.58-I26</f>
        <v>32.089999999999996</v>
      </c>
    </row>
    <row r="16" spans="2:9" ht="18" customHeight="1">
      <c r="B16" s="16"/>
      <c r="C16" s="22" t="s">
        <v>0</v>
      </c>
      <c r="D16" s="56">
        <f aca="true" t="shared" si="0" ref="D16:I16">SUM(D14:D15)</f>
        <v>1525.22</v>
      </c>
      <c r="E16" s="56">
        <f t="shared" si="0"/>
        <v>561.32</v>
      </c>
      <c r="F16" s="56">
        <f t="shared" si="0"/>
        <v>1169.45</v>
      </c>
      <c r="G16" s="56">
        <f t="shared" si="0"/>
        <v>2086.54</v>
      </c>
      <c r="H16" s="56">
        <f t="shared" si="0"/>
        <v>1394.3999999999999</v>
      </c>
      <c r="I16" s="56">
        <f t="shared" si="0"/>
        <v>2725.13</v>
      </c>
    </row>
    <row r="17" spans="2:9" ht="18" customHeight="1">
      <c r="B17" s="127">
        <v>2</v>
      </c>
      <c r="C17" s="79" t="s">
        <v>74</v>
      </c>
      <c r="D17" s="80"/>
      <c r="E17" s="80"/>
      <c r="F17" s="80"/>
      <c r="G17" s="80"/>
      <c r="H17" s="80"/>
      <c r="I17" s="81"/>
    </row>
    <row r="18" spans="2:9" ht="18" customHeight="1">
      <c r="B18" s="128"/>
      <c r="C18" s="17" t="s">
        <v>2</v>
      </c>
      <c r="D18" s="18">
        <f aca="true" t="shared" si="1" ref="D18:D23">G18-E18</f>
        <v>1293.18</v>
      </c>
      <c r="E18" s="24">
        <v>414.56</v>
      </c>
      <c r="F18" s="24">
        <v>867.42</v>
      </c>
      <c r="G18" s="24">
        <v>1707.74</v>
      </c>
      <c r="H18" s="24">
        <v>1062.05</v>
      </c>
      <c r="I18" s="24">
        <v>1958.12</v>
      </c>
    </row>
    <row r="19" spans="2:9" ht="18" customHeight="1">
      <c r="B19" s="128"/>
      <c r="C19" s="17" t="s">
        <v>3</v>
      </c>
      <c r="D19" s="18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2:9" ht="30" customHeight="1">
      <c r="B20" s="128"/>
      <c r="C20" s="17" t="s">
        <v>95</v>
      </c>
      <c r="D20" s="19" t="s">
        <v>126</v>
      </c>
      <c r="E20" s="19" t="s">
        <v>113</v>
      </c>
      <c r="F20" s="19" t="s">
        <v>116</v>
      </c>
      <c r="G20" s="19" t="s">
        <v>125</v>
      </c>
      <c r="H20" s="20" t="s">
        <v>115</v>
      </c>
      <c r="I20" s="20" t="s">
        <v>13</v>
      </c>
    </row>
    <row r="21" spans="2:9" ht="18" customHeight="1">
      <c r="B21" s="128"/>
      <c r="C21" s="17" t="s">
        <v>4</v>
      </c>
      <c r="D21" s="18">
        <f t="shared" si="1"/>
        <v>49.78000000000001</v>
      </c>
      <c r="E21" s="18">
        <v>50.01</v>
      </c>
      <c r="F21" s="18">
        <v>39.25</v>
      </c>
      <c r="G21" s="19">
        <v>99.79</v>
      </c>
      <c r="H21" s="20">
        <v>73.21</v>
      </c>
      <c r="I21" s="19">
        <v>164.2</v>
      </c>
    </row>
    <row r="22" spans="2:9" ht="18" customHeight="1">
      <c r="B22" s="128"/>
      <c r="C22" s="17" t="s">
        <v>5</v>
      </c>
      <c r="D22" s="18">
        <f t="shared" si="1"/>
        <v>6.870000000000001</v>
      </c>
      <c r="E22" s="18">
        <v>6.6</v>
      </c>
      <c r="F22" s="18">
        <v>6.13</v>
      </c>
      <c r="G22" s="20">
        <v>13.47</v>
      </c>
      <c r="H22" s="20">
        <v>12.06</v>
      </c>
      <c r="I22" s="20">
        <v>24.46</v>
      </c>
    </row>
    <row r="23" spans="2:9" ht="54.75" customHeight="1">
      <c r="B23" s="128"/>
      <c r="C23" s="17" t="s">
        <v>81</v>
      </c>
      <c r="D23" s="18">
        <f t="shared" si="1"/>
        <v>171.36</v>
      </c>
      <c r="E23" s="18">
        <v>89.94</v>
      </c>
      <c r="F23" s="18">
        <v>185</v>
      </c>
      <c r="G23" s="19">
        <v>261.3</v>
      </c>
      <c r="H23" s="20">
        <v>218.35</v>
      </c>
      <c r="I23" s="20">
        <v>429.47</v>
      </c>
    </row>
    <row r="24" spans="2:9" ht="18" customHeight="1">
      <c r="B24" s="129"/>
      <c r="C24" s="17" t="s">
        <v>6</v>
      </c>
      <c r="D24" s="19">
        <f aca="true" t="shared" si="2" ref="D24:I24">D18+D19+D21+D22+D23+D20</f>
        <v>1393.72</v>
      </c>
      <c r="E24" s="20">
        <f t="shared" si="2"/>
        <v>519.75</v>
      </c>
      <c r="F24" s="20">
        <f t="shared" si="2"/>
        <v>1091.56</v>
      </c>
      <c r="G24" s="19">
        <f t="shared" si="2"/>
        <v>1913.4700000000003</v>
      </c>
      <c r="H24" s="20">
        <f t="shared" si="2"/>
        <v>1288.82</v>
      </c>
      <c r="I24" s="20">
        <f t="shared" si="2"/>
        <v>2488.72</v>
      </c>
    </row>
    <row r="25" spans="2:9" ht="30" customHeight="1">
      <c r="B25" s="3">
        <v>3</v>
      </c>
      <c r="C25" s="17" t="s">
        <v>7</v>
      </c>
      <c r="D25" s="19">
        <f aca="true" t="shared" si="3" ref="D25:I25">D16-D24</f>
        <v>131.5</v>
      </c>
      <c r="E25" s="19">
        <f t="shared" si="3"/>
        <v>41.57000000000005</v>
      </c>
      <c r="F25" s="19">
        <f t="shared" si="3"/>
        <v>77.8900000000001</v>
      </c>
      <c r="G25" s="19">
        <f t="shared" si="3"/>
        <v>173.0699999999997</v>
      </c>
      <c r="H25" s="19">
        <f t="shared" si="3"/>
        <v>105.57999999999993</v>
      </c>
      <c r="I25" s="19">
        <f t="shared" si="3"/>
        <v>236.4100000000003</v>
      </c>
    </row>
    <row r="26" spans="2:9" ht="18" customHeight="1">
      <c r="B26" s="3">
        <v>4</v>
      </c>
      <c r="C26" s="17" t="s">
        <v>8</v>
      </c>
      <c r="D26" s="18">
        <f>G26-E26</f>
        <v>0</v>
      </c>
      <c r="E26" s="19">
        <v>0</v>
      </c>
      <c r="F26" s="19">
        <v>0</v>
      </c>
      <c r="G26" s="19">
        <v>0</v>
      </c>
      <c r="H26" s="18">
        <v>0</v>
      </c>
      <c r="I26" s="20">
        <v>0.49</v>
      </c>
    </row>
    <row r="27" spans="2:9" ht="28.5">
      <c r="B27" s="3">
        <v>5</v>
      </c>
      <c r="C27" s="17" t="s">
        <v>18</v>
      </c>
      <c r="D27" s="19">
        <f aca="true" t="shared" si="4" ref="D27:I27">D25+D26</f>
        <v>131.5</v>
      </c>
      <c r="E27" s="19">
        <f t="shared" si="4"/>
        <v>41.57000000000005</v>
      </c>
      <c r="F27" s="19">
        <f t="shared" si="4"/>
        <v>77.8900000000001</v>
      </c>
      <c r="G27" s="19">
        <f t="shared" si="4"/>
        <v>173.0699999999997</v>
      </c>
      <c r="H27" s="19">
        <f t="shared" si="4"/>
        <v>105.57999999999993</v>
      </c>
      <c r="I27" s="19">
        <f t="shared" si="4"/>
        <v>236.90000000000032</v>
      </c>
    </row>
    <row r="28" spans="2:9" ht="18" customHeight="1">
      <c r="B28" s="3">
        <v>6</v>
      </c>
      <c r="C28" s="17" t="s">
        <v>9</v>
      </c>
      <c r="D28" s="18">
        <f>G28-E28</f>
        <v>33.38</v>
      </c>
      <c r="E28" s="19">
        <v>31.4</v>
      </c>
      <c r="F28" s="19">
        <v>11.73</v>
      </c>
      <c r="G28" s="20">
        <v>64.78</v>
      </c>
      <c r="H28" s="20">
        <v>29.91</v>
      </c>
      <c r="I28" s="20">
        <v>74.99</v>
      </c>
    </row>
    <row r="29" spans="2:9" ht="28.5">
      <c r="B29" s="3">
        <v>7</v>
      </c>
      <c r="C29" s="17" t="s">
        <v>14</v>
      </c>
      <c r="D29" s="19">
        <f aca="true" t="shared" si="5" ref="D29:I29">D27-D28</f>
        <v>98.12</v>
      </c>
      <c r="E29" s="19">
        <f t="shared" si="5"/>
        <v>10.170000000000051</v>
      </c>
      <c r="F29" s="19">
        <f t="shared" si="5"/>
        <v>66.1600000000001</v>
      </c>
      <c r="G29" s="19">
        <f t="shared" si="5"/>
        <v>108.28999999999971</v>
      </c>
      <c r="H29" s="19">
        <f t="shared" si="5"/>
        <v>75.66999999999993</v>
      </c>
      <c r="I29" s="19">
        <f t="shared" si="5"/>
        <v>161.9100000000003</v>
      </c>
    </row>
    <row r="30" spans="2:9" ht="18" customHeight="1">
      <c r="B30" s="3">
        <v>8</v>
      </c>
      <c r="C30" s="17" t="s">
        <v>10</v>
      </c>
      <c r="D30" s="18">
        <f>G30-E30</f>
        <v>0</v>
      </c>
      <c r="E30" s="19">
        <v>0</v>
      </c>
      <c r="F30" s="19">
        <v>0</v>
      </c>
      <c r="G30" s="19">
        <v>0</v>
      </c>
      <c r="H30" s="19">
        <v>0</v>
      </c>
      <c r="I30" s="20">
        <v>9.85</v>
      </c>
    </row>
    <row r="31" spans="2:9" ht="28.5">
      <c r="B31" s="3">
        <v>9</v>
      </c>
      <c r="C31" s="17" t="s">
        <v>77</v>
      </c>
      <c r="D31" s="19">
        <f aca="true" t="shared" si="6" ref="D31:I31">D29-D30</f>
        <v>98.12</v>
      </c>
      <c r="E31" s="19">
        <f t="shared" si="6"/>
        <v>10.170000000000051</v>
      </c>
      <c r="F31" s="19">
        <f t="shared" si="6"/>
        <v>66.1600000000001</v>
      </c>
      <c r="G31" s="19">
        <f t="shared" si="6"/>
        <v>108.28999999999971</v>
      </c>
      <c r="H31" s="19">
        <f t="shared" si="6"/>
        <v>75.66999999999993</v>
      </c>
      <c r="I31" s="19">
        <f t="shared" si="6"/>
        <v>152.06000000000031</v>
      </c>
    </row>
    <row r="32" spans="2:9" ht="18" customHeight="1">
      <c r="B32" s="3">
        <v>10</v>
      </c>
      <c r="C32" s="17" t="s">
        <v>11</v>
      </c>
      <c r="D32" s="18">
        <f>G32-E32</f>
        <v>0</v>
      </c>
      <c r="E32" s="19">
        <v>0</v>
      </c>
      <c r="F32" s="19">
        <v>0</v>
      </c>
      <c r="G32" s="19">
        <v>0</v>
      </c>
      <c r="H32" s="19">
        <v>0</v>
      </c>
      <c r="I32" s="20">
        <v>57.37</v>
      </c>
    </row>
    <row r="33" spans="2:9" ht="28.5">
      <c r="B33" s="3">
        <v>11</v>
      </c>
      <c r="C33" s="17" t="s">
        <v>76</v>
      </c>
      <c r="D33" s="19">
        <f aca="true" t="shared" si="7" ref="D33:I33">D31-D32</f>
        <v>98.12</v>
      </c>
      <c r="E33" s="19">
        <f t="shared" si="7"/>
        <v>10.170000000000051</v>
      </c>
      <c r="F33" s="19">
        <f t="shared" si="7"/>
        <v>66.1600000000001</v>
      </c>
      <c r="G33" s="19">
        <f t="shared" si="7"/>
        <v>108.28999999999971</v>
      </c>
      <c r="H33" s="19">
        <f t="shared" si="7"/>
        <v>75.66999999999993</v>
      </c>
      <c r="I33" s="19">
        <f t="shared" si="7"/>
        <v>94.69000000000031</v>
      </c>
    </row>
    <row r="34" spans="2:9" ht="18" customHeight="1">
      <c r="B34" s="3">
        <v>12</v>
      </c>
      <c r="C34" s="23" t="s">
        <v>133</v>
      </c>
      <c r="D34" s="19" t="s">
        <v>132</v>
      </c>
      <c r="E34" s="19">
        <v>0</v>
      </c>
      <c r="F34" s="19">
        <v>0.12</v>
      </c>
      <c r="G34" s="19" t="s">
        <v>132</v>
      </c>
      <c r="H34" s="19">
        <v>0.12</v>
      </c>
      <c r="I34" s="19">
        <v>0</v>
      </c>
    </row>
    <row r="35" spans="2:9" ht="18" customHeight="1">
      <c r="B35" s="3">
        <v>13</v>
      </c>
      <c r="C35" s="17" t="s">
        <v>15</v>
      </c>
      <c r="D35" s="19">
        <f aca="true" t="shared" si="8" ref="D35:I35">D33+D34</f>
        <v>97.77000000000001</v>
      </c>
      <c r="E35" s="19">
        <f t="shared" si="8"/>
        <v>10.170000000000051</v>
      </c>
      <c r="F35" s="19">
        <f t="shared" si="8"/>
        <v>66.2800000000001</v>
      </c>
      <c r="G35" s="19">
        <f t="shared" si="8"/>
        <v>107.93999999999971</v>
      </c>
      <c r="H35" s="19">
        <f t="shared" si="8"/>
        <v>75.78999999999994</v>
      </c>
      <c r="I35" s="19">
        <f t="shared" si="8"/>
        <v>94.69000000000031</v>
      </c>
    </row>
    <row r="36" spans="2:9" ht="18" customHeight="1">
      <c r="B36" s="3">
        <v>14</v>
      </c>
      <c r="C36" s="17" t="s">
        <v>16</v>
      </c>
      <c r="D36" s="18">
        <f>G36-E36</f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2:9" ht="18" customHeight="1">
      <c r="B37" s="3">
        <v>15</v>
      </c>
      <c r="C37" s="17" t="s">
        <v>17</v>
      </c>
      <c r="D37" s="18">
        <f>G37-E37</f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2:9" ht="30" customHeight="1">
      <c r="B38" s="3">
        <v>16</v>
      </c>
      <c r="C38" s="17" t="s">
        <v>94</v>
      </c>
      <c r="D38" s="19">
        <f aca="true" t="shared" si="9" ref="D38:I38">D35-D36-D37</f>
        <v>97.77000000000001</v>
      </c>
      <c r="E38" s="19">
        <f t="shared" si="9"/>
        <v>10.170000000000051</v>
      </c>
      <c r="F38" s="19">
        <f t="shared" si="9"/>
        <v>66.2800000000001</v>
      </c>
      <c r="G38" s="19">
        <f t="shared" si="9"/>
        <v>107.93999999999971</v>
      </c>
      <c r="H38" s="19">
        <f t="shared" si="9"/>
        <v>75.78999999999994</v>
      </c>
      <c r="I38" s="19">
        <f t="shared" si="9"/>
        <v>94.69000000000031</v>
      </c>
    </row>
    <row r="39" spans="2:9" ht="28.5">
      <c r="B39" s="3">
        <v>17</v>
      </c>
      <c r="C39" s="17" t="s">
        <v>19</v>
      </c>
      <c r="D39" s="18">
        <v>430.02</v>
      </c>
      <c r="E39" s="18">
        <v>430.02</v>
      </c>
      <c r="F39" s="20">
        <v>430.02</v>
      </c>
      <c r="G39" s="20">
        <v>430.02</v>
      </c>
      <c r="H39" s="20">
        <v>430.02</v>
      </c>
      <c r="I39" s="20">
        <v>430.02</v>
      </c>
    </row>
    <row r="40" spans="2:9" ht="28.5">
      <c r="B40" s="31">
        <v>18</v>
      </c>
      <c r="C40" s="17" t="s">
        <v>12</v>
      </c>
      <c r="D40" s="33"/>
      <c r="E40" s="21"/>
      <c r="F40" s="19"/>
      <c r="G40" s="20"/>
      <c r="H40" s="20"/>
      <c r="I40" s="20">
        <v>191.82</v>
      </c>
    </row>
    <row r="41" spans="2:9" ht="39.75" customHeight="1">
      <c r="B41" s="3">
        <v>19</v>
      </c>
      <c r="C41" s="17" t="s">
        <v>96</v>
      </c>
      <c r="D41" s="21">
        <f aca="true" t="shared" si="10" ref="D41:I41">D38*100/D39*1/10</f>
        <v>2.2736151806892706</v>
      </c>
      <c r="E41" s="21">
        <f t="shared" si="10"/>
        <v>0.23650062787777432</v>
      </c>
      <c r="F41" s="21">
        <f t="shared" si="10"/>
        <v>1.541323659364683</v>
      </c>
      <c r="G41" s="21">
        <f t="shared" si="10"/>
        <v>2.5101158085670368</v>
      </c>
      <c r="H41" s="21">
        <f t="shared" si="10"/>
        <v>1.7624761638993522</v>
      </c>
      <c r="I41" s="21">
        <f t="shared" si="10"/>
        <v>2.2019906050881426</v>
      </c>
    </row>
    <row r="42" spans="2:9" ht="13.5" customHeight="1">
      <c r="B42" s="107"/>
      <c r="C42" s="108"/>
      <c r="D42" s="108"/>
      <c r="E42" s="108"/>
      <c r="F42" s="108"/>
      <c r="G42" s="108"/>
      <c r="H42" s="108"/>
      <c r="I42" s="81"/>
    </row>
    <row r="43" spans="2:9" ht="16.5" customHeight="1">
      <c r="B43" s="76" t="s">
        <v>92</v>
      </c>
      <c r="C43" s="77"/>
      <c r="D43" s="77"/>
      <c r="E43" s="77"/>
      <c r="F43" s="77"/>
      <c r="G43" s="77"/>
      <c r="H43" s="77"/>
      <c r="I43" s="81"/>
    </row>
    <row r="44" spans="2:9" ht="16.5" customHeight="1">
      <c r="B44" s="6" t="s">
        <v>27</v>
      </c>
      <c r="C44" s="76" t="s">
        <v>28</v>
      </c>
      <c r="D44" s="82"/>
      <c r="E44" s="82"/>
      <c r="F44" s="82"/>
      <c r="G44" s="82"/>
      <c r="H44" s="82"/>
      <c r="I44" s="81"/>
    </row>
    <row r="45" spans="2:9" ht="16.5" customHeight="1">
      <c r="B45" s="85">
        <v>1</v>
      </c>
      <c r="C45" s="89" t="s">
        <v>20</v>
      </c>
      <c r="D45" s="82"/>
      <c r="E45" s="82"/>
      <c r="F45" s="82"/>
      <c r="G45" s="82"/>
      <c r="H45" s="82"/>
      <c r="I45" s="81"/>
    </row>
    <row r="46" spans="2:9" ht="16.5" customHeight="1">
      <c r="B46" s="86"/>
      <c r="C46" s="8" t="s">
        <v>21</v>
      </c>
      <c r="D46" s="9">
        <v>2845060</v>
      </c>
      <c r="E46" s="9">
        <v>2845060</v>
      </c>
      <c r="F46" s="9">
        <v>2853153</v>
      </c>
      <c r="G46" s="9">
        <v>2845060</v>
      </c>
      <c r="H46" s="9">
        <v>2853153</v>
      </c>
      <c r="I46" s="9">
        <v>2849653</v>
      </c>
    </row>
    <row r="47" spans="2:9" ht="14.25">
      <c r="B47" s="90"/>
      <c r="C47" s="9" t="s">
        <v>22</v>
      </c>
      <c r="D47" s="9">
        <v>66.16</v>
      </c>
      <c r="E47" s="9">
        <v>66.16</v>
      </c>
      <c r="F47" s="9">
        <v>66.35</v>
      </c>
      <c r="G47" s="9">
        <v>66.16</v>
      </c>
      <c r="H47" s="9">
        <v>66.35</v>
      </c>
      <c r="I47" s="9">
        <v>66.27</v>
      </c>
    </row>
    <row r="48" spans="2:9" ht="14.25">
      <c r="B48" s="85">
        <v>2</v>
      </c>
      <c r="C48" s="10" t="s">
        <v>23</v>
      </c>
      <c r="D48" s="7"/>
      <c r="E48" s="7"/>
      <c r="F48" s="7"/>
      <c r="G48" s="7"/>
      <c r="H48" s="7"/>
      <c r="I48" s="7"/>
    </row>
    <row r="49" spans="2:9" ht="14.25">
      <c r="B49" s="86"/>
      <c r="C49" s="10" t="s">
        <v>24</v>
      </c>
      <c r="D49" s="7"/>
      <c r="E49" s="7"/>
      <c r="F49" s="7"/>
      <c r="G49" s="7"/>
      <c r="H49" s="7"/>
      <c r="I49" s="7"/>
    </row>
    <row r="50" spans="2:9" ht="12.75" customHeight="1">
      <c r="B50" s="86"/>
      <c r="C50" s="9" t="s">
        <v>29</v>
      </c>
      <c r="D50" s="11" t="s">
        <v>83</v>
      </c>
      <c r="E50" s="11" t="s">
        <v>83</v>
      </c>
      <c r="F50" s="11" t="s">
        <v>83</v>
      </c>
      <c r="G50" s="11" t="s">
        <v>83</v>
      </c>
      <c r="H50" s="11" t="s">
        <v>83</v>
      </c>
      <c r="I50" s="11" t="s">
        <v>83</v>
      </c>
    </row>
    <row r="51" spans="2:9" ht="39.75" customHeight="1">
      <c r="B51" s="86"/>
      <c r="C51" s="10" t="s">
        <v>97</v>
      </c>
      <c r="D51" s="7"/>
      <c r="E51" s="7"/>
      <c r="F51" s="7"/>
      <c r="G51" s="7"/>
      <c r="H51" s="7"/>
      <c r="I51" s="7"/>
    </row>
    <row r="52" spans="2:9" ht="28.5">
      <c r="B52" s="86"/>
      <c r="C52" s="10" t="s">
        <v>30</v>
      </c>
      <c r="D52" s="7"/>
      <c r="E52" s="7"/>
      <c r="F52" s="7"/>
      <c r="G52" s="7"/>
      <c r="H52" s="7"/>
      <c r="I52" s="7"/>
    </row>
    <row r="53" spans="2:9" ht="14.25">
      <c r="B53" s="86"/>
      <c r="C53" s="9"/>
      <c r="D53" s="7"/>
      <c r="E53" s="7"/>
      <c r="F53" s="7"/>
      <c r="G53" s="7"/>
      <c r="H53" s="7"/>
      <c r="I53" s="7"/>
    </row>
    <row r="54" spans="2:9" ht="14.25">
      <c r="B54" s="86"/>
      <c r="C54" s="9" t="s">
        <v>25</v>
      </c>
      <c r="D54" s="7"/>
      <c r="E54" s="7"/>
      <c r="F54" s="7"/>
      <c r="G54" s="7"/>
      <c r="H54" s="7"/>
      <c r="I54" s="7"/>
    </row>
    <row r="55" spans="2:9" ht="14.25">
      <c r="B55" s="86"/>
      <c r="C55" s="9" t="s">
        <v>26</v>
      </c>
      <c r="D55" s="9">
        <v>1455140</v>
      </c>
      <c r="E55" s="9">
        <v>1455140</v>
      </c>
      <c r="F55" s="9">
        <v>1447047</v>
      </c>
      <c r="G55" s="9">
        <v>1455140</v>
      </c>
      <c r="H55" s="9">
        <v>1447047</v>
      </c>
      <c r="I55" s="9">
        <v>1450547</v>
      </c>
    </row>
    <row r="56" spans="2:9" ht="30" customHeight="1">
      <c r="B56" s="86"/>
      <c r="C56" s="10" t="s">
        <v>31</v>
      </c>
      <c r="D56" s="9">
        <v>100</v>
      </c>
      <c r="E56" s="9">
        <v>100</v>
      </c>
      <c r="F56" s="9">
        <v>100</v>
      </c>
      <c r="G56" s="9">
        <v>100</v>
      </c>
      <c r="H56" s="9">
        <v>100</v>
      </c>
      <c r="I56" s="9">
        <v>100</v>
      </c>
    </row>
    <row r="57" spans="2:9" ht="28.5">
      <c r="B57" s="86"/>
      <c r="C57" s="28" t="s">
        <v>30</v>
      </c>
      <c r="D57" s="29">
        <v>33.84</v>
      </c>
      <c r="E57" s="29">
        <v>33.84</v>
      </c>
      <c r="F57" s="29">
        <v>33.65</v>
      </c>
      <c r="G57" s="29">
        <v>33.84</v>
      </c>
      <c r="H57" s="29">
        <v>33.65</v>
      </c>
      <c r="I57" s="9">
        <v>33.73</v>
      </c>
    </row>
    <row r="58" spans="2:9" ht="15">
      <c r="B58" s="116"/>
      <c r="C58" s="117"/>
      <c r="D58" s="117"/>
      <c r="E58" s="117"/>
      <c r="F58" s="117"/>
      <c r="G58" s="117"/>
      <c r="H58" s="118"/>
      <c r="I58" s="48"/>
    </row>
    <row r="59" spans="2:9" ht="53.25" customHeight="1">
      <c r="B59" s="41"/>
      <c r="C59" s="45" t="s">
        <v>80</v>
      </c>
      <c r="D59" s="46" t="s">
        <v>111</v>
      </c>
      <c r="E59" s="121"/>
      <c r="F59" s="122"/>
      <c r="G59" s="122"/>
      <c r="H59" s="122"/>
      <c r="I59" s="123"/>
    </row>
    <row r="60" spans="2:9" ht="14.25" customHeight="1">
      <c r="B60" s="87" t="s">
        <v>32</v>
      </c>
      <c r="C60" s="119" t="s">
        <v>98</v>
      </c>
      <c r="D60" s="120"/>
      <c r="E60" s="124"/>
      <c r="F60" s="125"/>
      <c r="G60" s="125"/>
      <c r="H60" s="125"/>
      <c r="I60" s="126"/>
    </row>
    <row r="61" spans="2:9" ht="14.25">
      <c r="B61" s="88"/>
      <c r="C61" s="43" t="s">
        <v>99</v>
      </c>
      <c r="D61" s="47" t="s">
        <v>114</v>
      </c>
      <c r="E61" s="124"/>
      <c r="F61" s="125"/>
      <c r="G61" s="125"/>
      <c r="H61" s="125"/>
      <c r="I61" s="126"/>
    </row>
    <row r="62" spans="2:9" ht="14.25">
      <c r="B62" s="88"/>
      <c r="C62" s="44" t="s">
        <v>100</v>
      </c>
      <c r="D62" s="47" t="s">
        <v>114</v>
      </c>
      <c r="E62" s="124"/>
      <c r="F62" s="125"/>
      <c r="G62" s="125"/>
      <c r="H62" s="125"/>
      <c r="I62" s="126"/>
    </row>
    <row r="63" spans="2:9" ht="14.25">
      <c r="B63" s="88"/>
      <c r="C63" s="44" t="s">
        <v>101</v>
      </c>
      <c r="D63" s="47" t="s">
        <v>114</v>
      </c>
      <c r="E63" s="124"/>
      <c r="F63" s="125"/>
      <c r="G63" s="125"/>
      <c r="H63" s="125"/>
      <c r="I63" s="126"/>
    </row>
    <row r="64" spans="2:9" ht="14.25">
      <c r="B64" s="88"/>
      <c r="C64" s="68" t="s">
        <v>102</v>
      </c>
      <c r="D64" s="69" t="s">
        <v>114</v>
      </c>
      <c r="E64" s="124"/>
      <c r="F64" s="125"/>
      <c r="G64" s="125"/>
      <c r="H64" s="125"/>
      <c r="I64" s="126"/>
    </row>
    <row r="65" spans="2:9" ht="15.75" customHeight="1">
      <c r="B65" s="94" t="s">
        <v>73</v>
      </c>
      <c r="C65" s="94"/>
      <c r="D65" s="94"/>
      <c r="E65" s="94"/>
      <c r="F65" s="94"/>
      <c r="G65" s="94"/>
      <c r="H65" s="94"/>
      <c r="I65" s="95"/>
    </row>
    <row r="66" spans="2:9" ht="15" customHeight="1">
      <c r="B66" s="83">
        <v>1</v>
      </c>
      <c r="C66" s="70" t="s">
        <v>122</v>
      </c>
      <c r="D66" s="71"/>
      <c r="E66" s="71"/>
      <c r="F66" s="71"/>
      <c r="G66" s="71"/>
      <c r="H66" s="71"/>
      <c r="I66" s="72"/>
    </row>
    <row r="67" spans="2:9" ht="15" customHeight="1">
      <c r="B67" s="84"/>
      <c r="C67" s="73"/>
      <c r="D67" s="74"/>
      <c r="E67" s="74"/>
      <c r="F67" s="74"/>
      <c r="G67" s="74"/>
      <c r="H67" s="74"/>
      <c r="I67" s="75"/>
    </row>
    <row r="68" spans="2:9" ht="15" customHeight="1">
      <c r="B68" s="30">
        <v>2</v>
      </c>
      <c r="C68" s="111" t="s">
        <v>112</v>
      </c>
      <c r="D68" s="112"/>
      <c r="E68" s="112"/>
      <c r="F68" s="112"/>
      <c r="G68" s="112"/>
      <c r="H68" s="112"/>
      <c r="I68" s="113"/>
    </row>
    <row r="69" ht="15" customHeight="1"/>
    <row r="70" ht="15" customHeight="1"/>
    <row r="71" ht="15" customHeight="1"/>
    <row r="72" ht="15" customHeight="1"/>
    <row r="73" ht="15" customHeight="1"/>
  </sheetData>
  <sheetProtection/>
  <mergeCells count="30">
    <mergeCell ref="C68:I68"/>
    <mergeCell ref="B6:H6"/>
    <mergeCell ref="B7:H7"/>
    <mergeCell ref="B58:H58"/>
    <mergeCell ref="C60:D60"/>
    <mergeCell ref="E59:I64"/>
    <mergeCell ref="B17:B24"/>
    <mergeCell ref="G11:H11"/>
    <mergeCell ref="B8:H8"/>
    <mergeCell ref="B10:I10"/>
    <mergeCell ref="B9:I9"/>
    <mergeCell ref="B65:I65"/>
    <mergeCell ref="B2:H2"/>
    <mergeCell ref="B3:H3"/>
    <mergeCell ref="B4:H4"/>
    <mergeCell ref="B5:H5"/>
    <mergeCell ref="D11:F11"/>
    <mergeCell ref="B11:C11"/>
    <mergeCell ref="B42:I42"/>
    <mergeCell ref="B12:C12"/>
    <mergeCell ref="C66:I67"/>
    <mergeCell ref="C13:I13"/>
    <mergeCell ref="C17:I17"/>
    <mergeCell ref="B43:I43"/>
    <mergeCell ref="C44:I44"/>
    <mergeCell ref="B66:B67"/>
    <mergeCell ref="B48:B57"/>
    <mergeCell ref="B60:B64"/>
    <mergeCell ref="C45:I45"/>
    <mergeCell ref="B45:B47"/>
  </mergeCells>
  <printOptions horizontalCentered="1"/>
  <pageMargins left="0.2" right="0.2" top="0.56" bottom="0.49" header="0.24" footer="0.17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5"/>
  <sheetViews>
    <sheetView zoomScalePageLayoutView="0" workbookViewId="0" topLeftCell="A1">
      <selection activeCell="A1" sqref="A1:H75"/>
    </sheetView>
  </sheetViews>
  <sheetFormatPr defaultColWidth="10.66015625" defaultRowHeight="12.75"/>
  <cols>
    <col min="1" max="1" width="6" style="2" customWidth="1"/>
    <col min="2" max="2" width="55.66015625" style="2" customWidth="1"/>
    <col min="3" max="3" width="15.33203125" style="2" customWidth="1"/>
    <col min="4" max="4" width="16.83203125" style="2" customWidth="1"/>
    <col min="5" max="5" width="17.83203125" style="2" customWidth="1"/>
    <col min="6" max="6" width="16" style="2" customWidth="1"/>
    <col min="7" max="7" width="15.5" style="2" customWidth="1"/>
    <col min="8" max="8" width="15.33203125" style="2" customWidth="1"/>
    <col min="9" max="16384" width="10.66015625" style="2" customWidth="1"/>
  </cols>
  <sheetData>
    <row r="2" spans="1:8" ht="15.75" customHeight="1">
      <c r="A2" s="137" t="s">
        <v>134</v>
      </c>
      <c r="B2" s="137"/>
      <c r="C2" s="137"/>
      <c r="D2" s="137"/>
      <c r="E2" s="34"/>
      <c r="F2" s="34"/>
      <c r="G2" s="34"/>
      <c r="H2" s="1"/>
    </row>
    <row r="3" spans="1:4" ht="15.75">
      <c r="A3" s="139" t="s">
        <v>121</v>
      </c>
      <c r="B3" s="139"/>
      <c r="C3" s="139"/>
      <c r="D3" s="139"/>
    </row>
    <row r="4" spans="1:4" ht="49.5" customHeight="1">
      <c r="A4" s="138" t="s">
        <v>80</v>
      </c>
      <c r="B4" s="138"/>
      <c r="C4" s="35" t="s">
        <v>135</v>
      </c>
      <c r="D4" s="35" t="s">
        <v>136</v>
      </c>
    </row>
    <row r="5" spans="1:4" ht="15">
      <c r="A5" s="36" t="s">
        <v>27</v>
      </c>
      <c r="B5" s="37" t="s">
        <v>33</v>
      </c>
      <c r="C5" s="37"/>
      <c r="D5" s="38"/>
    </row>
    <row r="6" spans="1:4" ht="15">
      <c r="A6" s="36">
        <v>1</v>
      </c>
      <c r="B6" s="38" t="s">
        <v>34</v>
      </c>
      <c r="C6" s="38"/>
      <c r="D6" s="38"/>
    </row>
    <row r="7" spans="1:4" ht="14.25">
      <c r="A7" s="38"/>
      <c r="B7" s="38" t="s">
        <v>35</v>
      </c>
      <c r="C7" s="38">
        <v>430.02</v>
      </c>
      <c r="D7" s="38">
        <v>430.02</v>
      </c>
    </row>
    <row r="8" spans="1:4" ht="14.25">
      <c r="A8" s="38"/>
      <c r="B8" s="38" t="s">
        <v>36</v>
      </c>
      <c r="C8" s="38">
        <v>394.46</v>
      </c>
      <c r="D8" s="38">
        <v>286.51</v>
      </c>
    </row>
    <row r="9" spans="1:4" ht="14.25">
      <c r="A9" s="38"/>
      <c r="B9" s="38" t="s">
        <v>37</v>
      </c>
      <c r="C9" s="39">
        <v>0</v>
      </c>
      <c r="D9" s="39">
        <v>0</v>
      </c>
    </row>
    <row r="10" spans="1:5" ht="15">
      <c r="A10" s="38"/>
      <c r="B10" s="37" t="s">
        <v>38</v>
      </c>
      <c r="C10" s="37">
        <f>SUM(C7:C9)</f>
        <v>824.48</v>
      </c>
      <c r="D10" s="37">
        <f>SUM(D7:D9)</f>
        <v>716.53</v>
      </c>
      <c r="E10" s="1"/>
    </row>
    <row r="11" spans="1:4" ht="14.25">
      <c r="A11" s="38"/>
      <c r="B11" s="38"/>
      <c r="C11" s="38"/>
      <c r="D11" s="38"/>
    </row>
    <row r="12" spans="1:4" ht="15">
      <c r="A12" s="36">
        <v>2</v>
      </c>
      <c r="B12" s="38" t="s">
        <v>39</v>
      </c>
      <c r="C12" s="39">
        <v>0</v>
      </c>
      <c r="D12" s="39">
        <v>0</v>
      </c>
    </row>
    <row r="13" spans="1:4" ht="14.25">
      <c r="A13" s="38"/>
      <c r="B13" s="38"/>
      <c r="C13" s="38"/>
      <c r="D13" s="38"/>
    </row>
    <row r="14" spans="1:4" ht="15">
      <c r="A14" s="36">
        <v>3</v>
      </c>
      <c r="B14" s="38" t="s">
        <v>40</v>
      </c>
      <c r="C14" s="39">
        <v>0</v>
      </c>
      <c r="D14" s="39">
        <v>0</v>
      </c>
    </row>
    <row r="15" spans="1:4" ht="14.25">
      <c r="A15" s="38"/>
      <c r="B15" s="38"/>
      <c r="C15" s="38"/>
      <c r="D15" s="38"/>
    </row>
    <row r="16" spans="1:4" ht="15">
      <c r="A16" s="36">
        <v>4</v>
      </c>
      <c r="B16" s="38" t="s">
        <v>41</v>
      </c>
      <c r="C16" s="38"/>
      <c r="D16" s="38"/>
    </row>
    <row r="17" spans="1:4" ht="14.25">
      <c r="A17" s="38" t="s">
        <v>42</v>
      </c>
      <c r="B17" s="38" t="s">
        <v>43</v>
      </c>
      <c r="C17" s="38">
        <v>330.38</v>
      </c>
      <c r="D17" s="38">
        <f>306.51-D18</f>
        <v>259.09</v>
      </c>
    </row>
    <row r="18" spans="1:4" ht="14.25">
      <c r="A18" s="38"/>
      <c r="B18" s="38" t="s">
        <v>44</v>
      </c>
      <c r="C18" s="39">
        <v>0</v>
      </c>
      <c r="D18" s="38">
        <v>47.42</v>
      </c>
    </row>
    <row r="19" spans="1:4" ht="14.25">
      <c r="A19" s="38"/>
      <c r="B19" s="38" t="s">
        <v>45</v>
      </c>
      <c r="C19" s="39">
        <v>0</v>
      </c>
      <c r="D19" s="39">
        <v>0</v>
      </c>
    </row>
    <row r="20" spans="1:4" ht="14.25">
      <c r="A20" s="38"/>
      <c r="B20" s="38" t="s">
        <v>46</v>
      </c>
      <c r="C20" s="39">
        <v>0</v>
      </c>
      <c r="D20" s="39">
        <v>0</v>
      </c>
    </row>
    <row r="21" spans="1:4" ht="15">
      <c r="A21" s="38"/>
      <c r="B21" s="37" t="s">
        <v>72</v>
      </c>
      <c r="C21" s="37">
        <f>SUM(C17:C20)</f>
        <v>330.38</v>
      </c>
      <c r="D21" s="37">
        <f>SUM(D17:D20)</f>
        <v>306.51</v>
      </c>
    </row>
    <row r="22" spans="1:4" ht="14.25">
      <c r="A22" s="38"/>
      <c r="B22" s="38"/>
      <c r="C22" s="38"/>
      <c r="D22" s="38"/>
    </row>
    <row r="23" spans="1:4" ht="15">
      <c r="A23" s="36">
        <v>5</v>
      </c>
      <c r="B23" s="38" t="s">
        <v>47</v>
      </c>
      <c r="C23" s="38"/>
      <c r="D23" s="38"/>
    </row>
    <row r="24" spans="1:4" ht="14.25">
      <c r="A24" s="38"/>
      <c r="B24" s="38" t="s">
        <v>48</v>
      </c>
      <c r="C24" s="38">
        <v>826.65</v>
      </c>
      <c r="D24" s="38">
        <v>702.78</v>
      </c>
    </row>
    <row r="25" spans="1:4" ht="14.25">
      <c r="A25" s="38"/>
      <c r="B25" s="38" t="s">
        <v>49</v>
      </c>
      <c r="C25" s="38">
        <v>1192.51</v>
      </c>
      <c r="D25" s="38">
        <v>627.23</v>
      </c>
    </row>
    <row r="26" spans="1:4" ht="14.25">
      <c r="A26" s="38"/>
      <c r="B26" s="38" t="s">
        <v>50</v>
      </c>
      <c r="C26" s="38">
        <v>455.78</v>
      </c>
      <c r="D26" s="38">
        <v>228.37</v>
      </c>
    </row>
    <row r="27" spans="1:4" ht="14.25">
      <c r="A27" s="38"/>
      <c r="B27" s="38" t="s">
        <v>51</v>
      </c>
      <c r="C27" s="39">
        <v>0</v>
      </c>
      <c r="D27" s="38">
        <v>59.17</v>
      </c>
    </row>
    <row r="28" spans="1:4" ht="15">
      <c r="A28" s="38"/>
      <c r="B28" s="37" t="s">
        <v>52</v>
      </c>
      <c r="C28" s="37">
        <f>SUM(C24:C27)</f>
        <v>2474.9399999999996</v>
      </c>
      <c r="D28" s="37">
        <f>SUM(D24:D27)</f>
        <v>1617.5500000000002</v>
      </c>
    </row>
    <row r="29" spans="1:4" ht="15">
      <c r="A29" s="38"/>
      <c r="B29" s="40" t="s">
        <v>53</v>
      </c>
      <c r="C29" s="63">
        <f>C10+C21+C28</f>
        <v>3629.7999999999997</v>
      </c>
      <c r="D29" s="37">
        <f>D10+D21+D28</f>
        <v>2640.59</v>
      </c>
    </row>
    <row r="30" spans="1:4" ht="14.25">
      <c r="A30" s="38"/>
      <c r="B30" s="38"/>
      <c r="C30" s="38"/>
      <c r="D30" s="38"/>
    </row>
    <row r="31" spans="1:4" ht="15">
      <c r="A31" s="37" t="s">
        <v>32</v>
      </c>
      <c r="B31" s="37" t="s">
        <v>54</v>
      </c>
      <c r="C31" s="37"/>
      <c r="D31" s="38"/>
    </row>
    <row r="32" spans="1:4" ht="14.25">
      <c r="A32" s="38"/>
      <c r="B32" s="38"/>
      <c r="C32" s="38"/>
      <c r="D32" s="38"/>
    </row>
    <row r="33" spans="1:4" ht="15">
      <c r="A33" s="36">
        <v>1</v>
      </c>
      <c r="B33" s="37" t="s">
        <v>55</v>
      </c>
      <c r="C33" s="37"/>
      <c r="D33" s="38"/>
    </row>
    <row r="34" spans="1:4" ht="14.25">
      <c r="A34" s="38" t="s">
        <v>42</v>
      </c>
      <c r="B34" s="38" t="s">
        <v>56</v>
      </c>
      <c r="C34" s="38">
        <v>375.39</v>
      </c>
      <c r="D34" s="38">
        <f>227.1+68.21</f>
        <v>295.31</v>
      </c>
    </row>
    <row r="35" spans="1:4" ht="14.25">
      <c r="A35" s="38"/>
      <c r="B35" s="38" t="s">
        <v>57</v>
      </c>
      <c r="C35" s="39">
        <v>0</v>
      </c>
      <c r="D35" s="39">
        <v>0</v>
      </c>
    </row>
    <row r="36" spans="1:4" ht="14.25">
      <c r="A36" s="38"/>
      <c r="B36" s="38" t="s">
        <v>58</v>
      </c>
      <c r="C36" s="38">
        <v>32.16</v>
      </c>
      <c r="D36" s="38">
        <v>32.16</v>
      </c>
    </row>
    <row r="37" spans="1:4" ht="14.25">
      <c r="A37" s="38"/>
      <c r="B37" s="38" t="s">
        <v>59</v>
      </c>
      <c r="C37" s="39">
        <v>0</v>
      </c>
      <c r="D37" s="39">
        <v>0</v>
      </c>
    </row>
    <row r="38" spans="1:4" ht="14.25">
      <c r="A38" s="38"/>
      <c r="B38" s="38" t="s">
        <v>60</v>
      </c>
      <c r="C38" s="38">
        <v>6.92</v>
      </c>
      <c r="D38" s="38">
        <v>7.18</v>
      </c>
    </row>
    <row r="39" spans="1:4" ht="14.25">
      <c r="A39" s="38"/>
      <c r="B39" s="38" t="s">
        <v>61</v>
      </c>
      <c r="C39" s="39">
        <v>0</v>
      </c>
      <c r="D39" s="39">
        <v>0</v>
      </c>
    </row>
    <row r="40" spans="1:4" ht="15">
      <c r="A40" s="38"/>
      <c r="B40" s="37" t="s">
        <v>62</v>
      </c>
      <c r="C40" s="37">
        <f>SUM(C34:C39)</f>
        <v>414.46999999999997</v>
      </c>
      <c r="D40" s="37">
        <f>SUM(D34:D39)</f>
        <v>334.65000000000003</v>
      </c>
    </row>
    <row r="41" spans="1:4" ht="14.25">
      <c r="A41" s="38"/>
      <c r="B41" s="38"/>
      <c r="C41" s="38"/>
      <c r="D41" s="38"/>
    </row>
    <row r="42" spans="1:4" ht="15">
      <c r="A42" s="36">
        <v>2</v>
      </c>
      <c r="B42" s="37" t="s">
        <v>63</v>
      </c>
      <c r="C42" s="37"/>
      <c r="D42" s="38"/>
    </row>
    <row r="43" spans="1:4" ht="14.25">
      <c r="A43" s="38"/>
      <c r="B43" s="38" t="s">
        <v>64</v>
      </c>
      <c r="C43" s="39">
        <v>0</v>
      </c>
      <c r="D43" s="39">
        <v>0</v>
      </c>
    </row>
    <row r="44" spans="1:4" ht="14.25">
      <c r="A44" s="38"/>
      <c r="B44" s="38" t="s">
        <v>65</v>
      </c>
      <c r="C44" s="38">
        <v>1221.91</v>
      </c>
      <c r="D44" s="38">
        <v>962.82</v>
      </c>
    </row>
    <row r="45" spans="1:4" ht="14.25">
      <c r="A45" s="38"/>
      <c r="B45" s="38" t="s">
        <v>66</v>
      </c>
      <c r="C45" s="38">
        <v>1890.16</v>
      </c>
      <c r="D45" s="38">
        <v>1207.38</v>
      </c>
    </row>
    <row r="46" spans="1:4" ht="14.25">
      <c r="A46" s="38"/>
      <c r="B46" s="38" t="s">
        <v>67</v>
      </c>
      <c r="C46" s="38">
        <v>14.72</v>
      </c>
      <c r="D46" s="38">
        <v>45.48</v>
      </c>
    </row>
    <row r="47" spans="1:4" ht="14.25">
      <c r="A47" s="38"/>
      <c r="B47" s="38" t="s">
        <v>68</v>
      </c>
      <c r="C47" s="38">
        <v>88.54</v>
      </c>
      <c r="D47" s="38">
        <v>90.26</v>
      </c>
    </row>
    <row r="48" spans="1:4" ht="14.25">
      <c r="A48" s="38"/>
      <c r="B48" s="38" t="s">
        <v>69</v>
      </c>
      <c r="C48" s="39">
        <v>0</v>
      </c>
      <c r="D48" s="39">
        <v>0</v>
      </c>
    </row>
    <row r="49" spans="1:4" ht="15">
      <c r="A49" s="38"/>
      <c r="B49" s="37" t="s">
        <v>70</v>
      </c>
      <c r="C49" s="37">
        <f>SUM(C43:C48)</f>
        <v>3215.33</v>
      </c>
      <c r="D49" s="37">
        <f>SUM(D43:D48)</f>
        <v>2305.9400000000005</v>
      </c>
    </row>
    <row r="50" spans="1:4" ht="15">
      <c r="A50" s="64"/>
      <c r="B50" s="65" t="s">
        <v>71</v>
      </c>
      <c r="C50" s="66">
        <f>C40+C49</f>
        <v>3629.7999999999997</v>
      </c>
      <c r="D50" s="65">
        <f>D40+D49</f>
        <v>2640.5900000000006</v>
      </c>
    </row>
    <row r="51" spans="1:8" ht="12.75">
      <c r="A51" s="142"/>
      <c r="B51" s="142"/>
      <c r="C51" s="142"/>
      <c r="D51" s="142"/>
      <c r="E51" s="142"/>
      <c r="F51" s="142"/>
      <c r="G51" s="142"/>
      <c r="H51" s="142"/>
    </row>
    <row r="52" spans="1:8" ht="15">
      <c r="A52" s="140" t="s">
        <v>84</v>
      </c>
      <c r="B52" s="140"/>
      <c r="C52" s="140"/>
      <c r="D52" s="140"/>
      <c r="E52" s="140"/>
      <c r="F52" s="140"/>
      <c r="G52" s="140"/>
      <c r="H52" s="140"/>
    </row>
    <row r="53" spans="1:8" ht="19.5" customHeight="1">
      <c r="A53" s="141"/>
      <c r="B53" s="141"/>
      <c r="C53" s="102" t="s">
        <v>93</v>
      </c>
      <c r="D53" s="103"/>
      <c r="E53" s="104"/>
      <c r="F53" s="102" t="s">
        <v>107</v>
      </c>
      <c r="G53" s="103"/>
      <c r="H53" s="49" t="s">
        <v>124</v>
      </c>
    </row>
    <row r="54" spans="1:8" ht="39.75" customHeight="1">
      <c r="A54" s="145" t="s">
        <v>80</v>
      </c>
      <c r="B54" s="145"/>
      <c r="C54" s="13" t="s">
        <v>108</v>
      </c>
      <c r="D54" s="13" t="s">
        <v>110</v>
      </c>
      <c r="E54" s="13" t="s">
        <v>109</v>
      </c>
      <c r="F54" s="13" t="s">
        <v>108</v>
      </c>
      <c r="G54" s="49" t="s">
        <v>109</v>
      </c>
      <c r="H54" s="49" t="s">
        <v>105</v>
      </c>
    </row>
    <row r="55" spans="1:8" ht="15">
      <c r="A55" s="146">
        <v>1</v>
      </c>
      <c r="B55" s="51" t="s">
        <v>85</v>
      </c>
      <c r="C55" s="52"/>
      <c r="D55" s="52"/>
      <c r="E55" s="52"/>
      <c r="F55" s="52"/>
      <c r="G55" s="53"/>
      <c r="H55" s="54"/>
    </row>
    <row r="56" spans="1:8" ht="15">
      <c r="A56" s="146"/>
      <c r="B56" s="12" t="s">
        <v>86</v>
      </c>
      <c r="C56" s="18">
        <f>F56-D56</f>
        <v>1520.92</v>
      </c>
      <c r="D56" s="26">
        <v>560.19</v>
      </c>
      <c r="E56" s="26">
        <v>1169.23</v>
      </c>
      <c r="F56" s="26">
        <v>2081.11</v>
      </c>
      <c r="G56" s="59">
        <v>1393.79</v>
      </c>
      <c r="H56" s="26">
        <v>2670.29</v>
      </c>
    </row>
    <row r="57" spans="1:8" ht="15">
      <c r="A57" s="146"/>
      <c r="B57" s="25" t="s">
        <v>87</v>
      </c>
      <c r="C57" s="18">
        <f>F57-D57</f>
        <v>0</v>
      </c>
      <c r="D57" s="27">
        <v>0</v>
      </c>
      <c r="E57" s="27">
        <v>0</v>
      </c>
      <c r="F57" s="27">
        <v>0</v>
      </c>
      <c r="G57" s="59">
        <v>0</v>
      </c>
      <c r="H57" s="27">
        <v>22.75</v>
      </c>
    </row>
    <row r="58" spans="1:8" ht="15">
      <c r="A58" s="146"/>
      <c r="B58" s="42" t="s">
        <v>103</v>
      </c>
      <c r="C58" s="26">
        <f aca="true" t="shared" si="0" ref="C58:H58">SUM(C56:C57)</f>
        <v>1520.92</v>
      </c>
      <c r="D58" s="26">
        <f t="shared" si="0"/>
        <v>560.19</v>
      </c>
      <c r="E58" s="26">
        <f t="shared" si="0"/>
        <v>1169.23</v>
      </c>
      <c r="F58" s="26">
        <f t="shared" si="0"/>
        <v>2081.11</v>
      </c>
      <c r="G58" s="57">
        <f t="shared" si="0"/>
        <v>1393.79</v>
      </c>
      <c r="H58" s="26">
        <f t="shared" si="0"/>
        <v>2693.04</v>
      </c>
    </row>
    <row r="59" spans="1:8" ht="15">
      <c r="A59" s="146">
        <v>2</v>
      </c>
      <c r="B59" s="51" t="s">
        <v>104</v>
      </c>
      <c r="C59" s="52"/>
      <c r="D59" s="52"/>
      <c r="E59" s="52"/>
      <c r="F59" s="52"/>
      <c r="G59" s="60"/>
      <c r="H59" s="54"/>
    </row>
    <row r="60" spans="1:8" ht="15">
      <c r="A60" s="146"/>
      <c r="B60" s="12" t="s">
        <v>86</v>
      </c>
      <c r="C60" s="18">
        <f>F60-D60</f>
        <v>131.5</v>
      </c>
      <c r="D60" s="26">
        <v>41.57</v>
      </c>
      <c r="E60" s="26">
        <v>77.89</v>
      </c>
      <c r="F60" s="26">
        <v>173.07</v>
      </c>
      <c r="G60" s="58">
        <v>105.58</v>
      </c>
      <c r="H60" s="26">
        <v>223.1</v>
      </c>
    </row>
    <row r="61" spans="1:8" ht="15">
      <c r="A61" s="146"/>
      <c r="B61" s="12" t="s">
        <v>88</v>
      </c>
      <c r="C61" s="18">
        <f>F61-D61</f>
        <v>0</v>
      </c>
      <c r="D61" s="26">
        <v>0</v>
      </c>
      <c r="E61" s="26">
        <v>0</v>
      </c>
      <c r="F61" s="26">
        <v>0</v>
      </c>
      <c r="G61" s="59">
        <v>0</v>
      </c>
      <c r="H61" s="26">
        <v>13.8</v>
      </c>
    </row>
    <row r="62" spans="1:8" ht="15">
      <c r="A62" s="146"/>
      <c r="B62" s="42" t="s">
        <v>103</v>
      </c>
      <c r="C62" s="26">
        <f aca="true" t="shared" si="1" ref="C62:H62">SUM(C60:C61)</f>
        <v>131.5</v>
      </c>
      <c r="D62" s="26">
        <f t="shared" si="1"/>
        <v>41.57</v>
      </c>
      <c r="E62" s="26">
        <f t="shared" si="1"/>
        <v>77.89</v>
      </c>
      <c r="F62" s="26">
        <f t="shared" si="1"/>
        <v>173.07</v>
      </c>
      <c r="G62" s="57">
        <f t="shared" si="1"/>
        <v>105.58</v>
      </c>
      <c r="H62" s="26">
        <f t="shared" si="1"/>
        <v>236.9</v>
      </c>
    </row>
    <row r="63" spans="1:8" ht="15">
      <c r="A63" s="146">
        <v>3</v>
      </c>
      <c r="B63" s="147" t="s">
        <v>91</v>
      </c>
      <c r="C63" s="148"/>
      <c r="D63" s="148"/>
      <c r="E63" s="148"/>
      <c r="F63" s="148"/>
      <c r="G63" s="60"/>
      <c r="H63" s="54"/>
    </row>
    <row r="64" spans="1:8" ht="15">
      <c r="A64" s="146"/>
      <c r="B64" s="12" t="s">
        <v>86</v>
      </c>
      <c r="C64" s="18">
        <f>F64-D64</f>
        <v>97.77</v>
      </c>
      <c r="D64" s="26">
        <v>10.17</v>
      </c>
      <c r="E64" s="26">
        <v>66.28</v>
      </c>
      <c r="F64" s="26">
        <v>107.94</v>
      </c>
      <c r="G64" s="58">
        <v>75.79</v>
      </c>
      <c r="H64" s="26">
        <v>86.09</v>
      </c>
    </row>
    <row r="65" spans="1:8" ht="15">
      <c r="A65" s="146"/>
      <c r="B65" s="12" t="s">
        <v>88</v>
      </c>
      <c r="C65" s="18">
        <f>F65-D65</f>
        <v>0</v>
      </c>
      <c r="D65" s="26">
        <v>0</v>
      </c>
      <c r="E65" s="26">
        <v>0</v>
      </c>
      <c r="F65" s="26">
        <v>0</v>
      </c>
      <c r="G65" s="59">
        <v>0</v>
      </c>
      <c r="H65" s="26">
        <v>8.6</v>
      </c>
    </row>
    <row r="66" spans="1:8" ht="15">
      <c r="A66" s="146"/>
      <c r="B66" s="42" t="s">
        <v>103</v>
      </c>
      <c r="C66" s="26">
        <f aca="true" t="shared" si="2" ref="C66:H66">SUM(C64:C65)</f>
        <v>97.77</v>
      </c>
      <c r="D66" s="26">
        <f t="shared" si="2"/>
        <v>10.17</v>
      </c>
      <c r="E66" s="26">
        <f t="shared" si="2"/>
        <v>66.28</v>
      </c>
      <c r="F66" s="26">
        <f t="shared" si="2"/>
        <v>107.94</v>
      </c>
      <c r="G66" s="57">
        <f t="shared" si="2"/>
        <v>75.79</v>
      </c>
      <c r="H66" s="26">
        <f t="shared" si="2"/>
        <v>94.69</v>
      </c>
    </row>
    <row r="67" spans="1:8" ht="15">
      <c r="A67" s="146">
        <v>4</v>
      </c>
      <c r="B67" s="147" t="s">
        <v>89</v>
      </c>
      <c r="C67" s="148"/>
      <c r="D67" s="148"/>
      <c r="E67" s="148"/>
      <c r="F67" s="148"/>
      <c r="G67" s="32"/>
      <c r="H67" s="55"/>
    </row>
    <row r="68" spans="1:8" ht="15" customHeight="1">
      <c r="A68" s="146"/>
      <c r="B68" s="70" t="s">
        <v>120</v>
      </c>
      <c r="C68" s="71"/>
      <c r="D68" s="71"/>
      <c r="E68" s="71"/>
      <c r="F68" s="71"/>
      <c r="G68" s="71"/>
      <c r="H68" s="135"/>
    </row>
    <row r="69" spans="1:8" ht="15" customHeight="1">
      <c r="A69" s="146"/>
      <c r="B69" s="73"/>
      <c r="C69" s="74"/>
      <c r="D69" s="74"/>
      <c r="E69" s="74"/>
      <c r="F69" s="74"/>
      <c r="G69" s="74"/>
      <c r="H69" s="136"/>
    </row>
    <row r="70" spans="1:8" ht="12.75">
      <c r="A70"/>
      <c r="B70"/>
      <c r="C70"/>
      <c r="D70"/>
      <c r="E70"/>
      <c r="F70"/>
      <c r="G70"/>
      <c r="H70"/>
    </row>
    <row r="71" spans="1:8" ht="15" customHeight="1">
      <c r="A71"/>
      <c r="B71"/>
      <c r="C71"/>
      <c r="D71"/>
      <c r="F71" s="143" t="s">
        <v>90</v>
      </c>
      <c r="G71" s="143"/>
      <c r="H71" s="143"/>
    </row>
    <row r="72" spans="1:8" ht="18" customHeight="1">
      <c r="A72"/>
      <c r="B72"/>
      <c r="C72"/>
      <c r="D72" s="4"/>
      <c r="E72"/>
      <c r="F72"/>
      <c r="G72"/>
      <c r="H72"/>
    </row>
    <row r="73" spans="1:8" ht="18" customHeight="1">
      <c r="A73"/>
      <c r="C73" s="67"/>
      <c r="D73" s="5"/>
      <c r="E73"/>
      <c r="F73"/>
      <c r="G73"/>
      <c r="H73"/>
    </row>
    <row r="74" spans="1:8" ht="15" customHeight="1">
      <c r="A74"/>
      <c r="B74" s="67" t="s">
        <v>117</v>
      </c>
      <c r="C74" s="67"/>
      <c r="D74"/>
      <c r="F74" s="144" t="s">
        <v>118</v>
      </c>
      <c r="G74" s="144"/>
      <c r="H74" s="144"/>
    </row>
    <row r="75" spans="1:8" ht="15" customHeight="1">
      <c r="A75"/>
      <c r="B75" s="67" t="s">
        <v>123</v>
      </c>
      <c r="C75"/>
      <c r="D75"/>
      <c r="F75" s="144" t="s">
        <v>119</v>
      </c>
      <c r="G75" s="144"/>
      <c r="H75" s="144"/>
    </row>
  </sheetData>
  <sheetProtection/>
  <mergeCells count="19">
    <mergeCell ref="F71:H71"/>
    <mergeCell ref="F74:H74"/>
    <mergeCell ref="F75:H75"/>
    <mergeCell ref="A54:B54"/>
    <mergeCell ref="A55:A58"/>
    <mergeCell ref="A59:A62"/>
    <mergeCell ref="A63:A66"/>
    <mergeCell ref="B63:F63"/>
    <mergeCell ref="A67:A69"/>
    <mergeCell ref="B67:F67"/>
    <mergeCell ref="B68:H69"/>
    <mergeCell ref="A2:D2"/>
    <mergeCell ref="A4:B4"/>
    <mergeCell ref="A3:D3"/>
    <mergeCell ref="A52:H52"/>
    <mergeCell ref="A53:B53"/>
    <mergeCell ref="C53:E53"/>
    <mergeCell ref="F53:G53"/>
    <mergeCell ref="A51:H51"/>
  </mergeCells>
  <printOptions/>
  <pageMargins left="0.4" right="0.21" top="0.37" bottom="0.55" header="0.2" footer="0.2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</cp:lastModifiedBy>
  <cp:lastPrinted>2012-11-10T07:28:56Z</cp:lastPrinted>
  <dcterms:created xsi:type="dcterms:W3CDTF">2012-05-24T12:53:51Z</dcterms:created>
  <dcterms:modified xsi:type="dcterms:W3CDTF">2012-11-12T09:39:34Z</dcterms:modified>
  <cp:category/>
  <cp:version/>
  <cp:contentType/>
  <cp:contentStatus/>
</cp:coreProperties>
</file>